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414 - AC Solutions IA\DCE 20255414\"/>
    </mc:Choice>
  </mc:AlternateContent>
  <xr:revisionPtr revIDLastSave="0" documentId="13_ncr:1_{5B2F160A-F34C-4E21-9A94-80272B7F11A1}" xr6:coauthVersionLast="47" xr6:coauthVersionMax="47" xr10:uidLastSave="{00000000-0000-0000-0000-000000000000}"/>
  <bookViews>
    <workbookView xWindow="-110" yWindow="-110" windowWidth="19420" windowHeight="10300" tabRatio="671" xr2:uid="{00000000-000D-0000-FFFF-FFFF00000000}"/>
  </bookViews>
  <sheets>
    <sheet name="Bordereau de prix unitaires" sheetId="13" r:id="rId1"/>
    <sheet name="DQE " sheetId="14" r:id="rId2"/>
  </sheets>
  <externalReferences>
    <externalReference r:id="rId3"/>
  </externalReferenc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3" i="13" l="1"/>
  <c r="R18" i="13"/>
  <c r="R22" i="13"/>
  <c r="R27" i="13"/>
  <c r="F33" i="14"/>
  <c r="F37" i="14"/>
  <c r="F36" i="14"/>
  <c r="F31" i="14"/>
  <c r="F29" i="14"/>
  <c r="F28" i="14"/>
  <c r="F27" i="14"/>
  <c r="F26" i="14"/>
  <c r="F24" i="14"/>
  <c r="F23" i="14"/>
  <c r="F22" i="14"/>
  <c r="F21" i="14"/>
  <c r="F19" i="14"/>
  <c r="F18" i="14"/>
  <c r="F17" i="14"/>
  <c r="F15" i="14"/>
  <c r="F14" i="14"/>
  <c r="F13" i="14"/>
  <c r="F12" i="14"/>
  <c r="D29" i="14"/>
  <c r="D28" i="14"/>
  <c r="D27" i="14"/>
  <c r="D26" i="14"/>
  <c r="D24" i="14"/>
  <c r="D23" i="14"/>
  <c r="D22" i="14"/>
  <c r="D21" i="14"/>
  <c r="D31" i="14"/>
  <c r="D19" i="14"/>
  <c r="D18" i="14"/>
  <c r="D17" i="14"/>
  <c r="D15" i="14"/>
  <c r="D14" i="14"/>
  <c r="D13" i="14"/>
  <c r="D12" i="14"/>
  <c r="C6" i="14"/>
  <c r="C5" i="14"/>
  <c r="C4" i="14"/>
  <c r="C3" i="14"/>
  <c r="A2" i="14"/>
  <c r="R32" i="13" l="1"/>
  <c r="F34" i="14"/>
</calcChain>
</file>

<file path=xl/sharedStrings.xml><?xml version="1.0" encoding="utf-8"?>
<sst xmlns="http://schemas.openxmlformats.org/spreadsheetml/2006/main" count="141" uniqueCount="58">
  <si>
    <t>Nom du candidat</t>
  </si>
  <si>
    <t>Sous-traitance prévue</t>
  </si>
  <si>
    <t>oui / non</t>
  </si>
  <si>
    <t>Dénomination du sous-traitant</t>
  </si>
  <si>
    <t>Part de sous-traitance envisagée</t>
  </si>
  <si>
    <t>Détail quantitatif estimatif</t>
  </si>
  <si>
    <t>A Compléter</t>
  </si>
  <si>
    <t>en %</t>
  </si>
  <si>
    <t>Montant total estimatif en €</t>
  </si>
  <si>
    <t>Attention : Le DQE n'a pas de valeur contractuelle et n'a vocation qu'à permettre la comparaison des offres financières. En conséquence, les quantités estimatives précisées ci-dessous par la Caisse des Dépôts ne doivent pas être modifiées. Elles sont données à titre indicatif, sur la durée totale dde l'accord-cadre et ont pour but d'analyser les offres entres elles.</t>
  </si>
  <si>
    <r>
      <t xml:space="preserve">
</t>
    </r>
    <r>
      <rPr>
        <sz val="20"/>
        <color theme="2"/>
        <rFont val="Calibri"/>
        <family val="2"/>
      </rPr>
      <t xml:space="preserve">Détail Quantitatif Estimatif de l'accord-cadre  </t>
    </r>
  </si>
  <si>
    <t>ASSISTANT LLM TOUS USAGE</t>
  </si>
  <si>
    <t>Expertise IA</t>
  </si>
  <si>
    <t>On-Premise</t>
  </si>
  <si>
    <t>Cloud Public</t>
  </si>
  <si>
    <t>SecNumCloud</t>
  </si>
  <si>
    <t>De 5001 à 10 000 licences</t>
  </si>
  <si>
    <t>De 10 001 à 20 000 licences</t>
  </si>
  <si>
    <t>Supérieur à 20 000 licences</t>
  </si>
  <si>
    <t xml:space="preserve">Bons de commande </t>
  </si>
  <si>
    <t>EXPERTISE IA</t>
  </si>
  <si>
    <t>Cloud local
 (hébergement France / opérateur national sans certification secnumcloud)</t>
  </si>
  <si>
    <t>Coût J/h</t>
  </si>
  <si>
    <t>Profil: Expert technique</t>
  </si>
  <si>
    <t>Profil:  Expert technique</t>
  </si>
  <si>
    <t>Taux de rémunération du distributeur applicable sur les nouvelles offres du catalogue</t>
  </si>
  <si>
    <t>MODELE LLM SPECIFIQUE METIER - AI Studio</t>
  </si>
  <si>
    <t>MODELE LLM SPECIFIQUE METIER - Token</t>
  </si>
  <si>
    <t xml:space="preserve">Solution 10 (à préciser) </t>
  </si>
  <si>
    <t>MODELE LLM SPECIFIQUE METIER - AI Studio
Prix Groupe annuel en € HT De 0 à 5000 licences</t>
  </si>
  <si>
    <t>ASSISTANT LLM TOUS USAGE
Prix Groupe annuel en € HT De 0 à 5000 licences</t>
  </si>
  <si>
    <t>Bordereau des prix unitaires</t>
  </si>
  <si>
    <t>Bordereau des prix unitaires
Les prix ci-dessous doivent inclure le taux de rémunération du distributeur</t>
  </si>
  <si>
    <t>Prix Groupe : Taux de remise en % du prix du bon de commande selon le nombre de licences</t>
  </si>
  <si>
    <t xml:space="preserve">Solution 1 
(à préciser) </t>
  </si>
  <si>
    <t xml:space="preserve">Solution 2 
(à préciser) </t>
  </si>
  <si>
    <t xml:space="preserve">Solution 3 
(à préciser) </t>
  </si>
  <si>
    <t xml:space="preserve">Solution 4 
(à préciser) </t>
  </si>
  <si>
    <t xml:space="preserve">Solution 5 
(à préciser) </t>
  </si>
  <si>
    <t xml:space="preserve">Solution 6 
(à préciser) </t>
  </si>
  <si>
    <t xml:space="preserve">Solution 7 
(à préciser) </t>
  </si>
  <si>
    <t xml:space="preserve">Solution 8 
(à préciser) </t>
  </si>
  <si>
    <t xml:space="preserve">Solution 9
 (à préciser) </t>
  </si>
  <si>
    <t xml:space="preserve">Taux de remise moyen </t>
  </si>
  <si>
    <t>De 10 à 20 Milliards de Token</t>
  </si>
  <si>
    <t>De 20 à 40 Milliards de Token</t>
  </si>
  <si>
    <t>Supérieur à 40 Milliards de Token</t>
  </si>
  <si>
    <t>MODELE LLM SPECIFIQUE METIER - Token
Prix Groupe annuel en € HT de 0 à 10 Milliards de token</t>
  </si>
  <si>
    <t xml:space="preserve">Prix moyen des 10 solutions maximum proposées par le candidat </t>
  </si>
  <si>
    <t>Montant estimatif annuel total en € H.T.</t>
  </si>
  <si>
    <t>Montant estimatif annuel total en € T.T.C.</t>
  </si>
  <si>
    <t>Montant estimatif total sur la durée du marché en € H.T.</t>
  </si>
  <si>
    <t>Montant estimatif total sur la durée du marché en € T.T.C.</t>
  </si>
  <si>
    <t>Quantités estimatives annuelles non contractuelles</t>
  </si>
  <si>
    <t xml:space="preserve">Taux de remise moyen global </t>
  </si>
  <si>
    <t>MODELE LLM AI4IT
Prix Groupe annuel en € HT De 0 à 5000 licences</t>
  </si>
  <si>
    <t>MODELE LLM AI4IT</t>
  </si>
  <si>
    <t>Consultation n°20255414 : Solutions IA 
Lot 1 : Services d'intelligence artificielle (IA), de prestations expertes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</si>
</sst>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color theme="2"/>
      <name val="Calibri"/>
      <family val="2"/>
    </font>
    <font>
      <b/>
      <sz val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2"/>
      <name val="Calibri"/>
      <family val="2"/>
    </font>
    <font>
      <sz val="10"/>
      <color theme="1"/>
      <name val="Arial"/>
      <family val="2"/>
    </font>
    <font>
      <sz val="12"/>
      <name val="Calibri"/>
      <family val="2"/>
    </font>
    <font>
      <b/>
      <sz val="14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1" fillId="0" borderId="0"/>
    <xf numFmtId="9" fontId="1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25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1" fillId="2" borderId="21" xfId="0" applyNumberFormat="1" applyFont="1" applyFill="1" applyBorder="1" applyAlignment="1">
      <alignment vertical="center"/>
    </xf>
    <xf numFmtId="164" fontId="1" fillId="2" borderId="11" xfId="0" applyNumberFormat="1" applyFont="1" applyFill="1" applyBorder="1" applyAlignment="1">
      <alignment vertical="center"/>
    </xf>
    <xf numFmtId="1" fontId="1" fillId="6" borderId="11" xfId="0" applyNumberFormat="1" applyFont="1" applyFill="1" applyBorder="1" applyAlignment="1">
      <alignment horizontal="center" vertical="center" wrapText="1"/>
    </xf>
    <xf numFmtId="164" fontId="1" fillId="2" borderId="21" xfId="0" applyNumberFormat="1" applyFont="1" applyFill="1" applyBorder="1" applyAlignment="1">
      <alignment horizontal="right" vertical="center" wrapText="1"/>
    </xf>
    <xf numFmtId="164" fontId="1" fillId="2" borderId="11" xfId="0" applyNumberFormat="1" applyFont="1" applyFill="1" applyBorder="1" applyAlignment="1">
      <alignment horizontal="righ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164" fontId="4" fillId="0" borderId="26" xfId="0" applyNumberFormat="1" applyFont="1" applyBorder="1" applyAlignment="1">
      <alignment vertical="center"/>
    </xf>
    <xf numFmtId="164" fontId="4" fillId="0" borderId="29" xfId="0" applyNumberFormat="1" applyFont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7" borderId="20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" fontId="1" fillId="6" borderId="2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1" fillId="0" borderId="31" xfId="0" applyNumberFormat="1" applyFont="1" applyBorder="1" applyAlignment="1">
      <alignment horizontal="center" vertical="center"/>
    </xf>
    <xf numFmtId="164" fontId="1" fillId="0" borderId="32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 wrapText="1"/>
    </xf>
    <xf numFmtId="164" fontId="1" fillId="0" borderId="11" xfId="0" applyNumberFormat="1" applyFont="1" applyBorder="1" applyAlignment="1">
      <alignment horizontal="center" vertical="center"/>
    </xf>
    <xf numFmtId="164" fontId="1" fillId="0" borderId="33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34" xfId="0" applyNumberFormat="1" applyFont="1" applyBorder="1" applyAlignment="1">
      <alignment horizontal="center" vertical="center"/>
    </xf>
    <xf numFmtId="0" fontId="1" fillId="7" borderId="37" xfId="0" applyFont="1" applyFill="1" applyBorder="1" applyAlignment="1">
      <alignment horizontal="center" vertical="center" wrapText="1"/>
    </xf>
    <xf numFmtId="0" fontId="1" fillId="7" borderId="36" xfId="0" applyFont="1" applyFill="1" applyBorder="1" applyAlignment="1">
      <alignment horizontal="center" vertical="center" wrapText="1"/>
    </xf>
    <xf numFmtId="0" fontId="1" fillId="7" borderId="38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9" fontId="12" fillId="2" borderId="44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1" fillId="8" borderId="19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10" fontId="1" fillId="0" borderId="8" xfId="3" applyNumberFormat="1" applyFont="1" applyBorder="1" applyAlignment="1">
      <alignment horizontal="center" vertical="center"/>
    </xf>
    <xf numFmtId="10" fontId="1" fillId="0" borderId="21" xfId="3" applyNumberFormat="1" applyFont="1" applyBorder="1" applyAlignment="1">
      <alignment horizontal="center" vertical="center"/>
    </xf>
    <xf numFmtId="10" fontId="1" fillId="0" borderId="34" xfId="3" applyNumberFormat="1" applyFont="1" applyBorder="1" applyAlignment="1">
      <alignment horizontal="center" vertical="center"/>
    </xf>
    <xf numFmtId="10" fontId="1" fillId="0" borderId="9" xfId="3" applyNumberFormat="1" applyFont="1" applyBorder="1" applyAlignment="1">
      <alignment horizontal="center" vertical="center"/>
    </xf>
    <xf numFmtId="10" fontId="1" fillId="0" borderId="1" xfId="3" applyNumberFormat="1" applyFont="1" applyBorder="1" applyAlignment="1">
      <alignment horizontal="center" vertical="center"/>
    </xf>
    <xf numFmtId="10" fontId="1" fillId="0" borderId="17" xfId="3" applyNumberFormat="1" applyFont="1" applyBorder="1" applyAlignment="1">
      <alignment horizontal="center" vertical="center"/>
    </xf>
    <xf numFmtId="10" fontId="1" fillId="0" borderId="10" xfId="3" applyNumberFormat="1" applyFont="1" applyBorder="1" applyAlignment="1">
      <alignment horizontal="center" vertical="center"/>
    </xf>
    <xf numFmtId="10" fontId="1" fillId="0" borderId="11" xfId="3" applyNumberFormat="1" applyFont="1" applyBorder="1" applyAlignment="1">
      <alignment horizontal="center" vertical="center"/>
    </xf>
    <xf numFmtId="10" fontId="1" fillId="0" borderId="33" xfId="3" applyNumberFormat="1" applyFont="1" applyBorder="1" applyAlignment="1">
      <alignment horizontal="center" vertical="center"/>
    </xf>
    <xf numFmtId="10" fontId="1" fillId="0" borderId="18" xfId="3" applyNumberFormat="1" applyFont="1" applyBorder="1" applyAlignment="1">
      <alignment horizontal="center" vertical="center"/>
    </xf>
    <xf numFmtId="10" fontId="1" fillId="0" borderId="31" xfId="3" applyNumberFormat="1" applyFont="1" applyBorder="1" applyAlignment="1">
      <alignment horizontal="center" vertical="center"/>
    </xf>
    <xf numFmtId="10" fontId="1" fillId="0" borderId="32" xfId="3" applyNumberFormat="1" applyFont="1" applyBorder="1" applyAlignment="1">
      <alignment horizontal="center" vertical="center"/>
    </xf>
    <xf numFmtId="10" fontId="15" fillId="9" borderId="19" xfId="0" applyNumberFormat="1" applyFont="1" applyFill="1" applyBorder="1" applyAlignment="1">
      <alignment vertical="center"/>
    </xf>
    <xf numFmtId="1" fontId="1" fillId="0" borderId="0" xfId="0" applyNumberFormat="1" applyFont="1" applyAlignment="1">
      <alignment vertical="center"/>
    </xf>
    <xf numFmtId="0" fontId="15" fillId="8" borderId="20" xfId="0" applyFont="1" applyFill="1" applyBorder="1" applyAlignment="1">
      <alignment horizontal="center" vertical="center"/>
    </xf>
    <xf numFmtId="0" fontId="15" fillId="8" borderId="15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7" borderId="35" xfId="0" applyFont="1" applyFill="1" applyBorder="1" applyAlignment="1">
      <alignment horizontal="center" vertical="center" wrapText="1"/>
    </xf>
    <xf numFmtId="0" fontId="12" fillId="7" borderId="36" xfId="0" applyFont="1" applyFill="1" applyBorder="1" applyAlignment="1">
      <alignment horizontal="center" vertical="center" wrapText="1"/>
    </xf>
    <xf numFmtId="10" fontId="14" fillId="6" borderId="45" xfId="0" applyNumberFormat="1" applyFont="1" applyFill="1" applyBorder="1" applyAlignment="1">
      <alignment horizontal="center" vertical="center"/>
    </xf>
    <xf numFmtId="10" fontId="14" fillId="6" borderId="13" xfId="0" applyNumberFormat="1" applyFont="1" applyFill="1" applyBorder="1" applyAlignment="1">
      <alignment horizontal="center" vertical="center"/>
    </xf>
    <xf numFmtId="10" fontId="14" fillId="6" borderId="46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4" fillId="7" borderId="35" xfId="0" applyFont="1" applyFill="1" applyBorder="1" applyAlignment="1">
      <alignment horizontal="center" vertical="center" wrapText="1"/>
    </xf>
    <xf numFmtId="0" fontId="4" fillId="7" borderId="3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9" fillId="3" borderId="36" xfId="0" applyFont="1" applyFill="1" applyBorder="1" applyAlignment="1">
      <alignment horizontal="center" vertical="center" wrapText="1"/>
    </xf>
    <xf numFmtId="0" fontId="9" fillId="3" borderId="38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0" fontId="14" fillId="6" borderId="13" xfId="3" applyNumberFormat="1" applyFont="1" applyFill="1" applyBorder="1" applyAlignment="1">
      <alignment horizontal="center" vertical="center"/>
    </xf>
    <xf numFmtId="10" fontId="14" fillId="6" borderId="46" xfId="3" applyNumberFormat="1" applyFont="1" applyFill="1" applyBorder="1" applyAlignment="1">
      <alignment horizontal="center" vertical="center"/>
    </xf>
    <xf numFmtId="0" fontId="12" fillId="2" borderId="4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43" xfId="0" applyFont="1" applyFill="1" applyBorder="1" applyAlignment="1">
      <alignment horizontal="left" vertical="center" wrapText="1"/>
    </xf>
    <xf numFmtId="0" fontId="12" fillId="7" borderId="20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0" fontId="12" fillId="7" borderId="37" xfId="0" applyFont="1" applyFill="1" applyBorder="1" applyAlignment="1">
      <alignment horizontal="center" vertical="center" wrapText="1"/>
    </xf>
    <xf numFmtId="0" fontId="12" fillId="2" borderId="39" xfId="0" applyFont="1" applyFill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9" fillId="4" borderId="24" xfId="1" applyFont="1" applyFill="1" applyBorder="1" applyAlignment="1">
      <alignment horizontal="center" vertical="center" wrapText="1"/>
    </xf>
    <xf numFmtId="0" fontId="9" fillId="4" borderId="28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Pourcentage" xfId="3" builtinId="5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  <color rgb="FF230E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1019810</xdr:colOff>
      <xdr:row>0</xdr:row>
      <xdr:rowOff>942975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0C8C8BA-785C-48DC-A82E-5C3A1324083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13460" cy="936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12190" cy="935355"/>
    <xdr:pic>
      <xdr:nvPicPr>
        <xdr:cNvPr id="2" name="Image 1">
          <a:extLst>
            <a:ext uri="{FF2B5EF4-FFF2-40B4-BE49-F238E27FC236}">
              <a16:creationId xmlns:a16="http://schemas.microsoft.com/office/drawing/2014/main" id="{A6C8800F-1065-4D87-8B86-22A3C74FFD2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12190" cy="93535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SGG\SDAIL\Achats\DCE-March&#233;s\Ann&#233;e%202025\20255414%20-%20AC%20Solutions%20IA\20255414%20-%20Lot%201-%20Annexe%20financi&#232;re%20-%20AC%20solutions%20IA.xlsx" TargetMode="External"/><Relationship Id="rId1" Type="http://schemas.openxmlformats.org/officeDocument/2006/relationships/externalLinkPath" Target="/SGG/SDAIL/Achats/DCE-March&#233;s/Ann&#233;e%202025/20255414%20-%20AC%20Solutions%20IA/20255414%20-%20Lot%201-%20Annexe%20financi&#232;re%20-%20AC%20solutions%20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ordereau de prix unitaires"/>
    </sheetNames>
    <sheetDataSet>
      <sheetData sheetId="0">
        <row r="2">
          <cell r="A2" t="str">
            <v>Consultation n°20255414 : Distributeur IA 
Lot 1 : Services d'intelligence artificielle (IA), de prestations expertes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F2283-0632-49F4-A1B5-653AE738B1B8}">
  <sheetPr>
    <pageSetUpPr fitToPage="1"/>
  </sheetPr>
  <dimension ref="A1:S36"/>
  <sheetViews>
    <sheetView tabSelected="1" zoomScale="90" zoomScaleNormal="90" workbookViewId="0">
      <selection activeCell="A2" sqref="A2:M2"/>
    </sheetView>
  </sheetViews>
  <sheetFormatPr baseColWidth="10" defaultColWidth="11.26953125" defaultRowHeight="13" x14ac:dyDescent="0.25"/>
  <cols>
    <col min="1" max="1" width="20.7265625" style="4" customWidth="1"/>
    <col min="2" max="2" width="24.26953125" style="4" customWidth="1"/>
    <col min="3" max="3" width="26" style="2" customWidth="1"/>
    <col min="4" max="13" width="11.26953125" style="2"/>
    <col min="14" max="14" width="4.26953125" style="2" customWidth="1"/>
    <col min="15" max="17" width="16.7265625" style="2" customWidth="1"/>
    <col min="18" max="18" width="11.26953125" style="2"/>
    <col min="19" max="19" width="5.36328125" style="2" customWidth="1"/>
    <col min="20" max="16384" width="11.26953125" style="2"/>
  </cols>
  <sheetData>
    <row r="1" spans="1:19" ht="86.25" customHeight="1" x14ac:dyDescent="0.25">
      <c r="A1" s="1"/>
      <c r="B1" s="79" t="s">
        <v>31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25"/>
      <c r="O1" s="25"/>
      <c r="P1" s="25"/>
      <c r="Q1" s="25"/>
      <c r="R1" s="25"/>
      <c r="S1" s="25"/>
    </row>
    <row r="2" spans="1:19" ht="99" customHeight="1" x14ac:dyDescent="0.25">
      <c r="A2" s="80" t="s">
        <v>57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25"/>
      <c r="O2" s="25"/>
      <c r="P2" s="25"/>
      <c r="Q2" s="25"/>
      <c r="R2" s="25"/>
      <c r="S2" s="25"/>
    </row>
    <row r="3" spans="1:19" ht="25.15" customHeight="1" x14ac:dyDescent="0.25">
      <c r="A3" s="3"/>
      <c r="B3" s="10" t="s">
        <v>0</v>
      </c>
      <c r="C3" s="88" t="s">
        <v>6</v>
      </c>
      <c r="D3" s="88"/>
      <c r="E3" s="88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27" customHeight="1" x14ac:dyDescent="0.25">
      <c r="A4" s="3"/>
      <c r="B4" s="11" t="s">
        <v>1</v>
      </c>
      <c r="C4" s="87" t="s">
        <v>2</v>
      </c>
      <c r="D4" s="87"/>
      <c r="E4" s="87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27" customHeight="1" x14ac:dyDescent="0.25">
      <c r="A5" s="3"/>
      <c r="B5" s="11" t="s">
        <v>3</v>
      </c>
      <c r="C5" s="87" t="s">
        <v>6</v>
      </c>
      <c r="D5" s="87"/>
      <c r="E5" s="87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ht="31.5" customHeight="1" x14ac:dyDescent="0.25">
      <c r="A6" s="3"/>
      <c r="B6" s="11" t="s">
        <v>4</v>
      </c>
      <c r="C6" s="87" t="s">
        <v>7</v>
      </c>
      <c r="D6" s="87"/>
      <c r="E6" s="87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19" ht="31.5" customHeight="1" thickBot="1" x14ac:dyDescent="0.3">
      <c r="A7" s="3"/>
      <c r="B7" s="11"/>
      <c r="C7" s="28"/>
      <c r="D7" s="11"/>
      <c r="E7" s="28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38" customHeight="1" thickBot="1" x14ac:dyDescent="0.3">
      <c r="A8" s="89" t="s">
        <v>19</v>
      </c>
      <c r="B8" s="90"/>
      <c r="C8" s="90"/>
      <c r="D8" s="90"/>
      <c r="E8" s="91"/>
      <c r="F8" s="47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</row>
    <row r="9" spans="1:19" ht="34" customHeight="1" thickBot="1" x14ac:dyDescent="0.3">
      <c r="A9" s="100" t="s">
        <v>25</v>
      </c>
      <c r="B9" s="101"/>
      <c r="C9" s="101"/>
      <c r="D9" s="102"/>
      <c r="E9" s="46">
        <v>0</v>
      </c>
      <c r="F9" s="47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</row>
    <row r="10" spans="1:19" ht="20.149999999999999" customHeight="1" thickBot="1" x14ac:dyDescent="0.3">
      <c r="A10" s="35"/>
      <c r="B10" s="36"/>
      <c r="C10" s="37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</row>
    <row r="11" spans="1:19" ht="57" customHeight="1" thickBot="1" x14ac:dyDescent="0.3">
      <c r="A11" s="92" t="s">
        <v>32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4"/>
      <c r="N11" s="25"/>
      <c r="O11" s="92" t="s">
        <v>33</v>
      </c>
      <c r="P11" s="93"/>
      <c r="Q11" s="94"/>
      <c r="R11" s="25"/>
      <c r="S11" s="25"/>
    </row>
    <row r="12" spans="1:19" ht="63" customHeight="1" thickBot="1" x14ac:dyDescent="0.3">
      <c r="A12" s="103" t="s">
        <v>29</v>
      </c>
      <c r="B12" s="104"/>
      <c r="C12" s="105"/>
      <c r="D12" s="42" t="s">
        <v>34</v>
      </c>
      <c r="E12" s="43" t="s">
        <v>35</v>
      </c>
      <c r="F12" s="43" t="s">
        <v>36</v>
      </c>
      <c r="G12" s="43" t="s">
        <v>37</v>
      </c>
      <c r="H12" s="43" t="s">
        <v>38</v>
      </c>
      <c r="I12" s="43" t="s">
        <v>39</v>
      </c>
      <c r="J12" s="43" t="s">
        <v>40</v>
      </c>
      <c r="K12" s="43" t="s">
        <v>41</v>
      </c>
      <c r="L12" s="43" t="s">
        <v>42</v>
      </c>
      <c r="M12" s="44" t="s">
        <v>28</v>
      </c>
      <c r="N12" s="25"/>
      <c r="O12" s="26" t="s">
        <v>16</v>
      </c>
      <c r="P12" s="43" t="s">
        <v>17</v>
      </c>
      <c r="Q12" s="27" t="s">
        <v>18</v>
      </c>
      <c r="R12" s="50" t="s">
        <v>43</v>
      </c>
      <c r="S12" s="25"/>
    </row>
    <row r="13" spans="1:19" s="30" customFormat="1" ht="32.5" customHeight="1" x14ac:dyDescent="0.25">
      <c r="A13" s="106" t="s">
        <v>13</v>
      </c>
      <c r="B13" s="107"/>
      <c r="C13" s="108"/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1">
        <v>0</v>
      </c>
      <c r="N13" s="48"/>
      <c r="O13" s="54">
        <v>0</v>
      </c>
      <c r="P13" s="55">
        <v>0</v>
      </c>
      <c r="Q13" s="56">
        <v>0</v>
      </c>
      <c r="R13" s="95">
        <f>AVERAGE(O13:Q16)</f>
        <v>0</v>
      </c>
      <c r="S13" s="48"/>
    </row>
    <row r="14" spans="1:19" s="30" customFormat="1" ht="32.5" customHeight="1" x14ac:dyDescent="0.25">
      <c r="A14" s="97" t="s">
        <v>14</v>
      </c>
      <c r="B14" s="98"/>
      <c r="C14" s="99"/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2">
        <v>0</v>
      </c>
      <c r="N14" s="48"/>
      <c r="O14" s="57">
        <v>0</v>
      </c>
      <c r="P14" s="58">
        <v>0</v>
      </c>
      <c r="Q14" s="59">
        <v>0</v>
      </c>
      <c r="R14" s="95"/>
      <c r="S14" s="48"/>
    </row>
    <row r="15" spans="1:19" s="30" customFormat="1" ht="32.5" customHeight="1" x14ac:dyDescent="0.25">
      <c r="A15" s="72" t="s">
        <v>21</v>
      </c>
      <c r="B15" s="73"/>
      <c r="C15" s="73"/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2">
        <v>0</v>
      </c>
      <c r="N15" s="48"/>
      <c r="O15" s="57">
        <v>0</v>
      </c>
      <c r="P15" s="58">
        <v>0</v>
      </c>
      <c r="Q15" s="59">
        <v>0</v>
      </c>
      <c r="R15" s="95"/>
      <c r="S15" s="48"/>
    </row>
    <row r="16" spans="1:19" s="30" customFormat="1" ht="32.5" customHeight="1" thickBot="1" x14ac:dyDescent="0.3">
      <c r="A16" s="83" t="s">
        <v>15</v>
      </c>
      <c r="B16" s="84"/>
      <c r="C16" s="84"/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9">
        <v>0</v>
      </c>
      <c r="N16" s="48"/>
      <c r="O16" s="60">
        <v>0</v>
      </c>
      <c r="P16" s="61">
        <v>0</v>
      </c>
      <c r="Q16" s="62">
        <v>0</v>
      </c>
      <c r="R16" s="96"/>
      <c r="S16" s="48"/>
    </row>
    <row r="17" spans="1:19" ht="63" customHeight="1" thickBot="1" x14ac:dyDescent="0.3">
      <c r="A17" s="74" t="s">
        <v>47</v>
      </c>
      <c r="B17" s="75"/>
      <c r="C17" s="75"/>
      <c r="D17" s="42" t="s">
        <v>34</v>
      </c>
      <c r="E17" s="43" t="s">
        <v>35</v>
      </c>
      <c r="F17" s="43" t="s">
        <v>36</v>
      </c>
      <c r="G17" s="43" t="s">
        <v>37</v>
      </c>
      <c r="H17" s="43" t="s">
        <v>38</v>
      </c>
      <c r="I17" s="43" t="s">
        <v>39</v>
      </c>
      <c r="J17" s="43" t="s">
        <v>40</v>
      </c>
      <c r="K17" s="43" t="s">
        <v>41</v>
      </c>
      <c r="L17" s="43" t="s">
        <v>42</v>
      </c>
      <c r="M17" s="44" t="s">
        <v>28</v>
      </c>
      <c r="N17" s="25"/>
      <c r="O17" s="26" t="s">
        <v>44</v>
      </c>
      <c r="P17" s="26" t="s">
        <v>45</v>
      </c>
      <c r="Q17" s="26" t="s">
        <v>46</v>
      </c>
      <c r="R17" s="50" t="s">
        <v>43</v>
      </c>
      <c r="S17" s="25"/>
    </row>
    <row r="18" spans="1:19" s="30" customFormat="1" ht="32.5" customHeight="1" x14ac:dyDescent="0.25">
      <c r="A18" s="70" t="s">
        <v>14</v>
      </c>
      <c r="B18" s="71"/>
      <c r="C18" s="71"/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1">
        <v>0</v>
      </c>
      <c r="N18" s="48"/>
      <c r="O18" s="54">
        <v>0</v>
      </c>
      <c r="P18" s="55">
        <v>0</v>
      </c>
      <c r="Q18" s="56">
        <v>0</v>
      </c>
      <c r="R18" s="76">
        <f>AVERAGE(O18:Q20)</f>
        <v>0</v>
      </c>
      <c r="S18" s="48"/>
    </row>
    <row r="19" spans="1:19" s="30" customFormat="1" ht="32.5" customHeight="1" x14ac:dyDescent="0.25">
      <c r="A19" s="72" t="s">
        <v>21</v>
      </c>
      <c r="B19" s="73"/>
      <c r="C19" s="73"/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2">
        <v>0</v>
      </c>
      <c r="N19" s="48"/>
      <c r="O19" s="57">
        <v>0</v>
      </c>
      <c r="P19" s="58">
        <v>0</v>
      </c>
      <c r="Q19" s="59">
        <v>0</v>
      </c>
      <c r="R19" s="77"/>
      <c r="S19" s="48"/>
    </row>
    <row r="20" spans="1:19" s="30" customFormat="1" ht="32.5" customHeight="1" thickBot="1" x14ac:dyDescent="0.3">
      <c r="A20" s="83" t="s">
        <v>15</v>
      </c>
      <c r="B20" s="84"/>
      <c r="C20" s="84"/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9">
        <v>0</v>
      </c>
      <c r="N20" s="48"/>
      <c r="O20" s="57">
        <v>0</v>
      </c>
      <c r="P20" s="58">
        <v>0</v>
      </c>
      <c r="Q20" s="59">
        <v>0</v>
      </c>
      <c r="R20" s="78"/>
      <c r="S20" s="48"/>
    </row>
    <row r="21" spans="1:19" ht="57" customHeight="1" thickBot="1" x14ac:dyDescent="0.3">
      <c r="A21" s="85" t="s">
        <v>55</v>
      </c>
      <c r="B21" s="86"/>
      <c r="C21" s="86"/>
      <c r="D21" s="42" t="s">
        <v>34</v>
      </c>
      <c r="E21" s="43" t="s">
        <v>35</v>
      </c>
      <c r="F21" s="43" t="s">
        <v>36</v>
      </c>
      <c r="G21" s="43" t="s">
        <v>37</v>
      </c>
      <c r="H21" s="43" t="s">
        <v>38</v>
      </c>
      <c r="I21" s="43" t="s">
        <v>39</v>
      </c>
      <c r="J21" s="43" t="s">
        <v>40</v>
      </c>
      <c r="K21" s="43" t="s">
        <v>41</v>
      </c>
      <c r="L21" s="43" t="s">
        <v>42</v>
      </c>
      <c r="M21" s="44" t="s">
        <v>28</v>
      </c>
      <c r="N21" s="25"/>
      <c r="O21" s="26" t="s">
        <v>16</v>
      </c>
      <c r="P21" s="43" t="s">
        <v>17</v>
      </c>
      <c r="Q21" s="27" t="s">
        <v>18</v>
      </c>
      <c r="R21" s="50" t="s">
        <v>43</v>
      </c>
      <c r="S21" s="25"/>
    </row>
    <row r="22" spans="1:19" s="30" customFormat="1" ht="32.5" customHeight="1" x14ac:dyDescent="0.25">
      <c r="A22" s="70" t="s">
        <v>13</v>
      </c>
      <c r="B22" s="71"/>
      <c r="C22" s="71"/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1">
        <v>0</v>
      </c>
      <c r="N22" s="48"/>
      <c r="O22" s="54">
        <v>0</v>
      </c>
      <c r="P22" s="55">
        <v>0</v>
      </c>
      <c r="Q22" s="56">
        <v>0</v>
      </c>
      <c r="R22" s="76">
        <f>AVERAGE(O22:Q25)</f>
        <v>0</v>
      </c>
      <c r="S22" s="48"/>
    </row>
    <row r="23" spans="1:19" s="30" customFormat="1" ht="32.5" customHeight="1" x14ac:dyDescent="0.25">
      <c r="A23" s="72" t="s">
        <v>14</v>
      </c>
      <c r="B23" s="73"/>
      <c r="C23" s="73"/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2">
        <v>0</v>
      </c>
      <c r="N23" s="48"/>
      <c r="O23" s="57">
        <v>0</v>
      </c>
      <c r="P23" s="58">
        <v>0</v>
      </c>
      <c r="Q23" s="59">
        <v>0</v>
      </c>
      <c r="R23" s="77"/>
      <c r="S23" s="48"/>
    </row>
    <row r="24" spans="1:19" s="30" customFormat="1" ht="32.5" customHeight="1" x14ac:dyDescent="0.25">
      <c r="A24" s="72" t="s">
        <v>21</v>
      </c>
      <c r="B24" s="73"/>
      <c r="C24" s="73"/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2">
        <v>0</v>
      </c>
      <c r="N24" s="48"/>
      <c r="O24" s="57">
        <v>0</v>
      </c>
      <c r="P24" s="58">
        <v>0</v>
      </c>
      <c r="Q24" s="59">
        <v>0</v>
      </c>
      <c r="R24" s="77"/>
      <c r="S24" s="48"/>
    </row>
    <row r="25" spans="1:19" s="30" customFormat="1" ht="32.5" customHeight="1" thickBot="1" x14ac:dyDescent="0.3">
      <c r="A25" s="83" t="s">
        <v>15</v>
      </c>
      <c r="B25" s="84"/>
      <c r="C25" s="84"/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9">
        <v>0</v>
      </c>
      <c r="N25" s="48"/>
      <c r="O25" s="60">
        <v>0</v>
      </c>
      <c r="P25" s="61">
        <v>0</v>
      </c>
      <c r="Q25" s="62">
        <v>0</v>
      </c>
      <c r="R25" s="78"/>
      <c r="S25" s="48"/>
    </row>
    <row r="26" spans="1:19" ht="58.5" customHeight="1" thickBot="1" x14ac:dyDescent="0.3">
      <c r="A26" s="74" t="s">
        <v>30</v>
      </c>
      <c r="B26" s="75"/>
      <c r="C26" s="75"/>
      <c r="D26" s="42" t="s">
        <v>34</v>
      </c>
      <c r="E26" s="43" t="s">
        <v>35</v>
      </c>
      <c r="F26" s="43" t="s">
        <v>36</v>
      </c>
      <c r="G26" s="43" t="s">
        <v>37</v>
      </c>
      <c r="H26" s="43" t="s">
        <v>38</v>
      </c>
      <c r="I26" s="43" t="s">
        <v>39</v>
      </c>
      <c r="J26" s="43" t="s">
        <v>40</v>
      </c>
      <c r="K26" s="43" t="s">
        <v>41</v>
      </c>
      <c r="L26" s="43" t="s">
        <v>42</v>
      </c>
      <c r="M26" s="44" t="s">
        <v>28</v>
      </c>
      <c r="N26" s="25"/>
      <c r="O26" s="26" t="s">
        <v>16</v>
      </c>
      <c r="P26" s="43" t="s">
        <v>17</v>
      </c>
      <c r="Q26" s="27" t="s">
        <v>18</v>
      </c>
      <c r="R26" s="50" t="s">
        <v>43</v>
      </c>
      <c r="S26" s="25"/>
    </row>
    <row r="27" spans="1:19" s="30" customFormat="1" ht="32.5" customHeight="1" x14ac:dyDescent="0.25">
      <c r="A27" s="70" t="s">
        <v>13</v>
      </c>
      <c r="B27" s="71"/>
      <c r="C27" s="71"/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1">
        <v>0</v>
      </c>
      <c r="N27" s="48"/>
      <c r="O27" s="54">
        <v>0</v>
      </c>
      <c r="P27" s="55">
        <v>0</v>
      </c>
      <c r="Q27" s="56">
        <v>0</v>
      </c>
      <c r="R27" s="76">
        <f>AVERAGE(O27:Q30)</f>
        <v>0</v>
      </c>
      <c r="S27" s="48"/>
    </row>
    <row r="28" spans="1:19" s="30" customFormat="1" ht="32.5" customHeight="1" x14ac:dyDescent="0.25">
      <c r="A28" s="72" t="s">
        <v>14</v>
      </c>
      <c r="B28" s="73"/>
      <c r="C28" s="73"/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2">
        <v>0</v>
      </c>
      <c r="N28" s="48"/>
      <c r="O28" s="57">
        <v>0</v>
      </c>
      <c r="P28" s="58">
        <v>0</v>
      </c>
      <c r="Q28" s="59">
        <v>0</v>
      </c>
      <c r="R28" s="77"/>
      <c r="S28" s="48"/>
    </row>
    <row r="29" spans="1:19" s="30" customFormat="1" ht="32.5" customHeight="1" x14ac:dyDescent="0.25">
      <c r="A29" s="72" t="s">
        <v>21</v>
      </c>
      <c r="B29" s="73"/>
      <c r="C29" s="73"/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2">
        <v>0</v>
      </c>
      <c r="N29" s="48"/>
      <c r="O29" s="57">
        <v>0</v>
      </c>
      <c r="P29" s="58">
        <v>0</v>
      </c>
      <c r="Q29" s="59">
        <v>0</v>
      </c>
      <c r="R29" s="77"/>
      <c r="S29" s="48"/>
    </row>
    <row r="30" spans="1:19" s="30" customFormat="1" ht="32.5" customHeight="1" thickBot="1" x14ac:dyDescent="0.3">
      <c r="A30" s="81" t="s">
        <v>15</v>
      </c>
      <c r="B30" s="82"/>
      <c r="C30" s="82"/>
      <c r="D30" s="33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4">
        <v>0</v>
      </c>
      <c r="N30" s="48"/>
      <c r="O30" s="63">
        <v>0</v>
      </c>
      <c r="P30" s="64">
        <v>0</v>
      </c>
      <c r="Q30" s="65">
        <v>0</v>
      </c>
      <c r="R30" s="78"/>
      <c r="S30" s="48"/>
    </row>
    <row r="31" spans="1:19" ht="13.5" thickBot="1" x14ac:dyDescent="0.3">
      <c r="A31" s="49"/>
      <c r="B31" s="49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</row>
    <row r="32" spans="1:19" ht="25.5" customHeight="1" thickBot="1" x14ac:dyDescent="0.3">
      <c r="A32" s="74" t="s">
        <v>12</v>
      </c>
      <c r="B32" s="75"/>
      <c r="C32" s="75"/>
      <c r="D32" s="42" t="s">
        <v>22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68" t="s">
        <v>54</v>
      </c>
      <c r="Q32" s="69"/>
      <c r="R32" s="66">
        <f>(R27+R22+R18+R13+R13)/4</f>
        <v>0</v>
      </c>
      <c r="S32" s="25"/>
    </row>
    <row r="33" spans="1:19" ht="27" customHeight="1" x14ac:dyDescent="0.25">
      <c r="A33" s="70" t="s">
        <v>23</v>
      </c>
      <c r="B33" s="71" t="s">
        <v>23</v>
      </c>
      <c r="C33" s="71"/>
      <c r="D33" s="45">
        <v>0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</row>
    <row r="34" spans="1:19" x14ac:dyDescent="0.25">
      <c r="A34" s="49"/>
      <c r="B34" s="49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</row>
    <row r="35" spans="1:19" x14ac:dyDescent="0.25">
      <c r="A35" s="49"/>
      <c r="B35" s="49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</row>
    <row r="36" spans="1:19" x14ac:dyDescent="0.25">
      <c r="A36" s="49"/>
      <c r="B36" s="49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</row>
  </sheetData>
  <mergeCells count="36">
    <mergeCell ref="C4:E4"/>
    <mergeCell ref="C3:E3"/>
    <mergeCell ref="A8:E8"/>
    <mergeCell ref="O11:Q11"/>
    <mergeCell ref="R13:R16"/>
    <mergeCell ref="A15:C15"/>
    <mergeCell ref="C6:E6"/>
    <mergeCell ref="C5:E5"/>
    <mergeCell ref="A14:C14"/>
    <mergeCell ref="A9:D9"/>
    <mergeCell ref="A12:C12"/>
    <mergeCell ref="A13:C13"/>
    <mergeCell ref="A11:M11"/>
    <mergeCell ref="R27:R30"/>
    <mergeCell ref="R22:R25"/>
    <mergeCell ref="R18:R20"/>
    <mergeCell ref="B1:M1"/>
    <mergeCell ref="A2:M2"/>
    <mergeCell ref="A30:C30"/>
    <mergeCell ref="A25:C25"/>
    <mergeCell ref="A24:C24"/>
    <mergeCell ref="A23:C23"/>
    <mergeCell ref="A21:C21"/>
    <mergeCell ref="A22:C22"/>
    <mergeCell ref="A20:C20"/>
    <mergeCell ref="A19:C19"/>
    <mergeCell ref="A18:C18"/>
    <mergeCell ref="A17:C17"/>
    <mergeCell ref="A16:C16"/>
    <mergeCell ref="P32:Q32"/>
    <mergeCell ref="A33:C33"/>
    <mergeCell ref="A29:C29"/>
    <mergeCell ref="A28:C28"/>
    <mergeCell ref="A26:C26"/>
    <mergeCell ref="A27:C27"/>
    <mergeCell ref="A32:C32"/>
  </mergeCells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01ED2-A9B9-420E-A675-0DA324D83DAC}">
  <sheetPr>
    <pageSetUpPr fitToPage="1"/>
  </sheetPr>
  <dimension ref="A1:N39"/>
  <sheetViews>
    <sheetView topLeftCell="A30" workbookViewId="0">
      <selection activeCell="E39" sqref="E39"/>
    </sheetView>
  </sheetViews>
  <sheetFormatPr baseColWidth="10" defaultColWidth="11.26953125" defaultRowHeight="13" x14ac:dyDescent="0.25"/>
  <cols>
    <col min="1" max="1" width="34.453125" style="4" customWidth="1"/>
    <col min="2" max="2" width="24.26953125" style="4" customWidth="1"/>
    <col min="3" max="3" width="26" style="2" customWidth="1"/>
    <col min="4" max="4" width="16.81640625" style="2" customWidth="1"/>
    <col min="5" max="6" width="18" style="2" customWidth="1"/>
    <col min="7" max="16384" width="11.26953125" style="2"/>
  </cols>
  <sheetData>
    <row r="1" spans="1:14" ht="86.25" customHeight="1" x14ac:dyDescent="0.25">
      <c r="A1" s="49"/>
      <c r="B1" s="118" t="s">
        <v>10</v>
      </c>
      <c r="C1" s="118"/>
      <c r="D1" s="118"/>
      <c r="E1" s="118"/>
      <c r="F1" s="118"/>
    </row>
    <row r="2" spans="1:14" ht="99" customHeight="1" x14ac:dyDescent="0.25">
      <c r="A2" s="119" t="str">
        <f>'[1]Bordereau de prix unitaires'!A2</f>
        <v>Consultation n°20255414 : Distributeur IA 
Lot 1 : Services d'intelligence artificielle (IA), de prestations expertes</v>
      </c>
      <c r="B2" s="119"/>
      <c r="C2" s="119"/>
      <c r="D2" s="119"/>
      <c r="E2" s="119"/>
      <c r="F2" s="119"/>
    </row>
    <row r="3" spans="1:14" ht="25.15" customHeight="1" x14ac:dyDescent="0.25">
      <c r="A3" s="3"/>
      <c r="B3" s="10" t="s">
        <v>0</v>
      </c>
      <c r="C3" s="88" t="str">
        <f>'Bordereau de prix unitaires'!C3</f>
        <v>A Compléter</v>
      </c>
      <c r="D3" s="88"/>
      <c r="E3" s="88"/>
      <c r="F3" s="88"/>
    </row>
    <row r="4" spans="1:14" ht="27" customHeight="1" x14ac:dyDescent="0.25">
      <c r="A4" s="3"/>
      <c r="B4" s="11" t="s">
        <v>1</v>
      </c>
      <c r="C4" s="87" t="str">
        <f>'Bordereau de prix unitaires'!C4</f>
        <v>oui / non</v>
      </c>
      <c r="D4" s="87"/>
      <c r="E4" s="87"/>
      <c r="F4" s="87"/>
    </row>
    <row r="5" spans="1:14" ht="27" customHeight="1" x14ac:dyDescent="0.25">
      <c r="A5" s="3"/>
      <c r="B5" s="11" t="s">
        <v>3</v>
      </c>
      <c r="C5" s="87" t="str">
        <f>'Bordereau de prix unitaires'!C5</f>
        <v>A Compléter</v>
      </c>
      <c r="D5" s="87"/>
      <c r="E5" s="87"/>
      <c r="F5" s="87"/>
    </row>
    <row r="6" spans="1:14" ht="31.5" customHeight="1" x14ac:dyDescent="0.25">
      <c r="A6" s="3"/>
      <c r="B6" s="11" t="s">
        <v>4</v>
      </c>
      <c r="C6" s="87" t="str">
        <f>'Bordereau de prix unitaires'!C6</f>
        <v>en %</v>
      </c>
      <c r="D6" s="87"/>
      <c r="E6" s="87"/>
      <c r="F6" s="87"/>
    </row>
    <row r="7" spans="1:14" ht="20.149999999999999" customHeight="1" x14ac:dyDescent="0.25">
      <c r="A7" s="6"/>
      <c r="B7" s="7"/>
      <c r="C7" s="8"/>
      <c r="D7" s="8"/>
      <c r="E7" s="8"/>
      <c r="F7" s="8"/>
    </row>
    <row r="8" spans="1:14" ht="49.5" customHeight="1" x14ac:dyDescent="0.25">
      <c r="A8" s="111" t="s">
        <v>9</v>
      </c>
      <c r="B8" s="111"/>
      <c r="C8" s="111"/>
      <c r="D8" s="111"/>
      <c r="E8" s="111"/>
      <c r="F8" s="111"/>
      <c r="G8" s="9"/>
      <c r="H8" s="9"/>
      <c r="I8" s="9"/>
      <c r="J8" s="9"/>
      <c r="K8" s="9"/>
      <c r="L8" s="9"/>
      <c r="M8" s="9"/>
      <c r="N8" s="9"/>
    </row>
    <row r="9" spans="1:14" x14ac:dyDescent="0.25">
      <c r="A9" s="3"/>
      <c r="B9" s="3"/>
    </row>
    <row r="10" spans="1:14" ht="32.5" customHeight="1" x14ac:dyDescent="0.25">
      <c r="A10" s="121" t="s">
        <v>5</v>
      </c>
      <c r="B10" s="122"/>
      <c r="C10" s="122"/>
      <c r="D10" s="122"/>
      <c r="E10" s="122"/>
      <c r="F10" s="123"/>
    </row>
    <row r="11" spans="1:14" ht="61.5" customHeight="1" x14ac:dyDescent="0.25">
      <c r="A11" s="124" t="s">
        <v>26</v>
      </c>
      <c r="B11" s="117"/>
      <c r="C11" s="117"/>
      <c r="D11" s="19" t="s">
        <v>48</v>
      </c>
      <c r="E11" s="19" t="s">
        <v>53</v>
      </c>
      <c r="F11" s="19" t="s">
        <v>8</v>
      </c>
      <c r="H11" s="25"/>
      <c r="I11" s="25"/>
    </row>
    <row r="12" spans="1:14" ht="27.5" customHeight="1" x14ac:dyDescent="0.25">
      <c r="A12" s="112" t="s">
        <v>13</v>
      </c>
      <c r="B12" s="113"/>
      <c r="C12" s="114"/>
      <c r="D12" s="14">
        <f>AVERAGE('Bordereau de prix unitaires'!D13:M13)</f>
        <v>0</v>
      </c>
      <c r="E12" s="29">
        <v>1500</v>
      </c>
      <c r="F12" s="14">
        <f>E12*D12</f>
        <v>0</v>
      </c>
    </row>
    <row r="13" spans="1:14" ht="27.5" customHeight="1" x14ac:dyDescent="0.25">
      <c r="A13" s="112" t="s">
        <v>14</v>
      </c>
      <c r="B13" s="113"/>
      <c r="C13" s="114"/>
      <c r="D13" s="5">
        <f>AVERAGE('Bordereau de prix unitaires'!D14:M14)</f>
        <v>0</v>
      </c>
      <c r="E13" s="12">
        <v>30000</v>
      </c>
      <c r="F13" s="5">
        <f>E13*D13</f>
        <v>0</v>
      </c>
    </row>
    <row r="14" spans="1:14" ht="27.5" customHeight="1" x14ac:dyDescent="0.25">
      <c r="A14" s="112" t="s">
        <v>21</v>
      </c>
      <c r="B14" s="113"/>
      <c r="C14" s="114"/>
      <c r="D14" s="5">
        <f>AVERAGE('Bordereau de prix unitaires'!D15:M15)</f>
        <v>0</v>
      </c>
      <c r="E14" s="12">
        <v>3000</v>
      </c>
      <c r="F14" s="5">
        <f>E14*D14</f>
        <v>0</v>
      </c>
    </row>
    <row r="15" spans="1:14" ht="27.5" customHeight="1" x14ac:dyDescent="0.25">
      <c r="A15" s="112" t="s">
        <v>15</v>
      </c>
      <c r="B15" s="113"/>
      <c r="C15" s="114"/>
      <c r="D15" s="15">
        <f>AVERAGE('Bordereau de prix unitaires'!D16:M16)</f>
        <v>0</v>
      </c>
      <c r="E15" s="16">
        <v>500</v>
      </c>
      <c r="F15" s="15">
        <f>E15*D15</f>
        <v>0</v>
      </c>
    </row>
    <row r="16" spans="1:14" ht="61.5" customHeight="1" x14ac:dyDescent="0.25">
      <c r="A16" s="120" t="s">
        <v>27</v>
      </c>
      <c r="B16" s="120"/>
      <c r="C16" s="120"/>
      <c r="D16" s="19" t="s">
        <v>48</v>
      </c>
      <c r="E16" s="19" t="s">
        <v>53</v>
      </c>
      <c r="F16" s="19" t="s">
        <v>8</v>
      </c>
    </row>
    <row r="17" spans="1:7" ht="27.5" customHeight="1" x14ac:dyDescent="0.25">
      <c r="A17" s="113" t="s">
        <v>14</v>
      </c>
      <c r="B17" s="113"/>
      <c r="C17" s="114"/>
      <c r="D17" s="17">
        <f>AVERAGE('Bordereau de prix unitaires'!D18:M18)</f>
        <v>0</v>
      </c>
      <c r="E17" s="51">
        <v>10</v>
      </c>
      <c r="F17" s="17">
        <f>E17*D17</f>
        <v>0</v>
      </c>
    </row>
    <row r="18" spans="1:7" ht="27.5" customHeight="1" x14ac:dyDescent="0.25">
      <c r="A18" s="113" t="s">
        <v>21</v>
      </c>
      <c r="B18" s="113"/>
      <c r="C18" s="114"/>
      <c r="D18" s="13">
        <f>AVERAGE('Bordereau de prix unitaires'!D19:M19)</f>
        <v>0</v>
      </c>
      <c r="E18" s="52">
        <v>2</v>
      </c>
      <c r="F18" s="13">
        <f>E18*D18</f>
        <v>0</v>
      </c>
    </row>
    <row r="19" spans="1:7" ht="27.5" customHeight="1" x14ac:dyDescent="0.25">
      <c r="A19" s="113" t="s">
        <v>15</v>
      </c>
      <c r="B19" s="113"/>
      <c r="C19" s="114"/>
      <c r="D19" s="18">
        <f>AVERAGE('Bordereau de prix unitaires'!D20:M20)</f>
        <v>0</v>
      </c>
      <c r="E19" s="53">
        <v>1</v>
      </c>
      <c r="F19" s="18">
        <f>E19*D19</f>
        <v>0</v>
      </c>
    </row>
    <row r="20" spans="1:7" ht="61.5" customHeight="1" x14ac:dyDescent="0.25">
      <c r="A20" s="120" t="s">
        <v>56</v>
      </c>
      <c r="B20" s="120"/>
      <c r="C20" s="120"/>
      <c r="D20" s="19" t="s">
        <v>48</v>
      </c>
      <c r="E20" s="19" t="s">
        <v>53</v>
      </c>
      <c r="F20" s="19" t="s">
        <v>8</v>
      </c>
    </row>
    <row r="21" spans="1:7" ht="27.5" customHeight="1" x14ac:dyDescent="0.25">
      <c r="A21" s="113" t="s">
        <v>13</v>
      </c>
      <c r="B21" s="113"/>
      <c r="C21" s="114"/>
      <c r="D21" s="17">
        <f>AVERAGE('Bordereau de prix unitaires'!D22:M22)</f>
        <v>0</v>
      </c>
      <c r="E21" s="29">
        <v>500</v>
      </c>
      <c r="F21" s="17">
        <f>E21*D21</f>
        <v>0</v>
      </c>
    </row>
    <row r="22" spans="1:7" ht="27.5" customHeight="1" x14ac:dyDescent="0.25">
      <c r="A22" s="113" t="s">
        <v>14</v>
      </c>
      <c r="B22" s="113"/>
      <c r="C22" s="114"/>
      <c r="D22" s="13">
        <f>AVERAGE('Bordereau de prix unitaires'!D23:M23)</f>
        <v>0</v>
      </c>
      <c r="E22" s="12">
        <v>2000</v>
      </c>
      <c r="F22" s="13">
        <f>E22*D22</f>
        <v>0</v>
      </c>
    </row>
    <row r="23" spans="1:7" ht="27.5" customHeight="1" x14ac:dyDescent="0.25">
      <c r="A23" s="113" t="s">
        <v>21</v>
      </c>
      <c r="B23" s="113"/>
      <c r="C23" s="114"/>
      <c r="D23" s="13">
        <f>AVERAGE('Bordereau de prix unitaires'!D24:M24)</f>
        <v>0</v>
      </c>
      <c r="E23" s="12">
        <v>4500</v>
      </c>
      <c r="F23" s="13">
        <f>E23*D23</f>
        <v>0</v>
      </c>
    </row>
    <row r="24" spans="1:7" ht="27.5" customHeight="1" x14ac:dyDescent="0.25">
      <c r="A24" s="113" t="s">
        <v>15</v>
      </c>
      <c r="B24" s="113"/>
      <c r="C24" s="114"/>
      <c r="D24" s="18">
        <f>AVERAGE('Bordereau de prix unitaires'!D25:M25)</f>
        <v>0</v>
      </c>
      <c r="E24" s="16">
        <v>200</v>
      </c>
      <c r="F24" s="18">
        <f>E24*D24</f>
        <v>0</v>
      </c>
    </row>
    <row r="25" spans="1:7" ht="61.5" customHeight="1" x14ac:dyDescent="0.25">
      <c r="A25" s="117" t="s">
        <v>11</v>
      </c>
      <c r="B25" s="117"/>
      <c r="C25" s="117"/>
      <c r="D25" s="19" t="s">
        <v>48</v>
      </c>
      <c r="E25" s="19" t="s">
        <v>53</v>
      </c>
      <c r="F25" s="19" t="s">
        <v>8</v>
      </c>
      <c r="G25" s="20"/>
    </row>
    <row r="26" spans="1:7" ht="27.5" customHeight="1" x14ac:dyDescent="0.25">
      <c r="A26" s="113" t="s">
        <v>13</v>
      </c>
      <c r="B26" s="113"/>
      <c r="C26" s="114"/>
      <c r="D26" s="17">
        <f>AVERAGE('Bordereau de prix unitaires'!D27:M27)</f>
        <v>0</v>
      </c>
      <c r="E26" s="51">
        <v>5000</v>
      </c>
      <c r="F26" s="17">
        <f>E26*D26</f>
        <v>0</v>
      </c>
    </row>
    <row r="27" spans="1:7" ht="27.5" customHeight="1" x14ac:dyDescent="0.25">
      <c r="A27" s="113" t="s">
        <v>14</v>
      </c>
      <c r="B27" s="113"/>
      <c r="C27" s="114"/>
      <c r="D27" s="13">
        <f>AVERAGE('Bordereau de prix unitaires'!D28:M28)</f>
        <v>0</v>
      </c>
      <c r="E27" s="52">
        <v>35000</v>
      </c>
      <c r="F27" s="13">
        <f>E27*D27</f>
        <v>0</v>
      </c>
    </row>
    <row r="28" spans="1:7" ht="27.5" customHeight="1" x14ac:dyDescent="0.25">
      <c r="A28" s="113" t="s">
        <v>21</v>
      </c>
      <c r="B28" s="113"/>
      <c r="C28" s="114"/>
      <c r="D28" s="13">
        <f>AVERAGE('Bordereau de prix unitaires'!D29:M29)</f>
        <v>0</v>
      </c>
      <c r="E28" s="52">
        <v>15000</v>
      </c>
      <c r="F28" s="13">
        <f>E28*D28</f>
        <v>0</v>
      </c>
    </row>
    <row r="29" spans="1:7" ht="27.5" customHeight="1" x14ac:dyDescent="0.25">
      <c r="A29" s="113" t="s">
        <v>15</v>
      </c>
      <c r="B29" s="113"/>
      <c r="C29" s="114"/>
      <c r="D29" s="18">
        <f>AVERAGE('Bordereau de prix unitaires'!D30:M30)</f>
        <v>0</v>
      </c>
      <c r="E29" s="52">
        <v>2000</v>
      </c>
      <c r="F29" s="13">
        <f>E29*D29</f>
        <v>0</v>
      </c>
    </row>
    <row r="30" spans="1:7" ht="61.5" customHeight="1" x14ac:dyDescent="0.25">
      <c r="A30" s="117" t="s">
        <v>20</v>
      </c>
      <c r="B30" s="117"/>
      <c r="C30" s="117"/>
      <c r="D30" s="19" t="s">
        <v>22</v>
      </c>
      <c r="E30" s="19" t="s">
        <v>53</v>
      </c>
      <c r="F30" s="19" t="s">
        <v>8</v>
      </c>
    </row>
    <row r="31" spans="1:7" ht="27.5" customHeight="1" x14ac:dyDescent="0.25">
      <c r="A31" s="113" t="s">
        <v>24</v>
      </c>
      <c r="B31" s="115"/>
      <c r="C31" s="116"/>
      <c r="D31" s="14">
        <f>'Bordereau de prix unitaires'!D33</f>
        <v>0</v>
      </c>
      <c r="E31" s="12">
        <v>1500</v>
      </c>
      <c r="F31" s="5">
        <f>E31*D31</f>
        <v>0</v>
      </c>
    </row>
    <row r="32" spans="1:7" ht="13.5" thickBot="1" x14ac:dyDescent="0.3">
      <c r="F32" s="21"/>
    </row>
    <row r="33" spans="1:7" ht="27.75" customHeight="1" thickTop="1" x14ac:dyDescent="0.25">
      <c r="A33" s="109" t="s">
        <v>49</v>
      </c>
      <c r="B33" s="109"/>
      <c r="C33" s="109"/>
      <c r="D33" s="109"/>
      <c r="E33" s="109"/>
      <c r="F33" s="23">
        <f>F12+F13+F14+F15+F17+F18+F19+F21+F22+F23+F24+F26+F27+F28+F29+F31</f>
        <v>0</v>
      </c>
    </row>
    <row r="34" spans="1:7" ht="27.75" customHeight="1" thickBot="1" x14ac:dyDescent="0.3">
      <c r="A34" s="110" t="s">
        <v>50</v>
      </c>
      <c r="B34" s="110"/>
      <c r="C34" s="110"/>
      <c r="D34" s="110"/>
      <c r="E34" s="110"/>
      <c r="F34" s="24">
        <f>F33*1.2</f>
        <v>0</v>
      </c>
      <c r="G34" s="22"/>
    </row>
    <row r="35" spans="1:7" ht="14" thickTop="1" thickBot="1" x14ac:dyDescent="0.3"/>
    <row r="36" spans="1:7" ht="25.5" customHeight="1" thickTop="1" x14ac:dyDescent="0.25">
      <c r="A36" s="109" t="s">
        <v>51</v>
      </c>
      <c r="B36" s="109"/>
      <c r="C36" s="109"/>
      <c r="D36" s="109"/>
      <c r="E36" s="109"/>
      <c r="F36" s="23">
        <f>F33*4</f>
        <v>0</v>
      </c>
    </row>
    <row r="37" spans="1:7" ht="25.5" customHeight="1" thickBot="1" x14ac:dyDescent="0.3">
      <c r="A37" s="110" t="s">
        <v>52</v>
      </c>
      <c r="B37" s="110"/>
      <c r="C37" s="110"/>
      <c r="D37" s="110"/>
      <c r="E37" s="110"/>
      <c r="F37" s="24">
        <f>F36*1.2</f>
        <v>0</v>
      </c>
    </row>
    <row r="38" spans="1:7" ht="13.5" thickTop="1" x14ac:dyDescent="0.25"/>
    <row r="39" spans="1:7" x14ac:dyDescent="0.25">
      <c r="E39" s="67"/>
    </row>
  </sheetData>
  <mergeCells count="33">
    <mergeCell ref="A20:C20"/>
    <mergeCell ref="A21:C21"/>
    <mergeCell ref="A18:C18"/>
    <mergeCell ref="A19:C19"/>
    <mergeCell ref="A10:F10"/>
    <mergeCell ref="A11:C11"/>
    <mergeCell ref="A16:C16"/>
    <mergeCell ref="B1:F1"/>
    <mergeCell ref="C3:F3"/>
    <mergeCell ref="C4:F4"/>
    <mergeCell ref="A2:F2"/>
    <mergeCell ref="A17:C17"/>
    <mergeCell ref="A26:C26"/>
    <mergeCell ref="A30:C30"/>
    <mergeCell ref="A22:C22"/>
    <mergeCell ref="A23:C23"/>
    <mergeCell ref="A24:C24"/>
    <mergeCell ref="A36:E36"/>
    <mergeCell ref="A37:E37"/>
    <mergeCell ref="C5:F5"/>
    <mergeCell ref="C6:F6"/>
    <mergeCell ref="A33:E33"/>
    <mergeCell ref="A34:E34"/>
    <mergeCell ref="A8:F8"/>
    <mergeCell ref="A12:C12"/>
    <mergeCell ref="A13:C13"/>
    <mergeCell ref="A14:C14"/>
    <mergeCell ref="A15:C15"/>
    <mergeCell ref="A31:C31"/>
    <mergeCell ref="A27:C27"/>
    <mergeCell ref="A28:C28"/>
    <mergeCell ref="A29:C29"/>
    <mergeCell ref="A25:C25"/>
  </mergeCells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 prix unitaires</vt:lpstr>
      <vt:lpstr>DQE 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Jouany, Thomas</cp:lastModifiedBy>
  <cp:lastPrinted>2020-05-07T19:31:42Z</cp:lastPrinted>
  <dcterms:created xsi:type="dcterms:W3CDTF">2015-03-26T15:00:12Z</dcterms:created>
  <dcterms:modified xsi:type="dcterms:W3CDTF">2025-11-20T14:42:01Z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Emeline.Gruat@caissedesdepots.fr</vt:lpwstr>
  </property>
  <property fmtid="{D5CDD505-2E9C-101B-9397-08002B2CF9AE}" pid="5" name="MSIP_Label_526b0da4-3db3-477f-aae7-ffa237cfc891_SetDate">
    <vt:lpwstr>2019-04-08T09:56:30.4590408Z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etDate">
    <vt:lpwstr>2023-01-27T09:11:23Z</vt:lpwstr>
  </property>
  <property fmtid="{D5CDD505-2E9C-101B-9397-08002B2CF9AE}" pid="11" name="MSIP_Label_1387ec98-8aff-418c-9455-dc857e1ea7dc_Method">
    <vt:lpwstr>Standard</vt:lpwstr>
  </property>
  <property fmtid="{D5CDD505-2E9C-101B-9397-08002B2CF9AE}" pid="12" name="MSIP_Label_1387ec98-8aff-418c-9455-dc857e1ea7dc_Name">
    <vt:lpwstr>1387ec98-8aff-418c-9455-dc857e1ea7dc</vt:lpwstr>
  </property>
  <property fmtid="{D5CDD505-2E9C-101B-9397-08002B2CF9AE}" pid="13" name="MSIP_Label_1387ec98-8aff-418c-9455-dc857e1ea7dc_SiteId">
    <vt:lpwstr>6eab6365-8194-49c6-a4d0-e2d1a0fbeb74</vt:lpwstr>
  </property>
  <property fmtid="{D5CDD505-2E9C-101B-9397-08002B2CF9AE}" pid="14" name="MSIP_Label_1387ec98-8aff-418c-9455-dc857e1ea7dc_ActionId">
    <vt:lpwstr>6c3abffc-ad6e-4eb2-b5b9-e81f32723b42</vt:lpwstr>
  </property>
  <property fmtid="{D5CDD505-2E9C-101B-9397-08002B2CF9AE}" pid="15" name="MSIP_Label_1387ec98-8aff-418c-9455-dc857e1ea7dc_ContentBits">
    <vt:lpwstr>2</vt:lpwstr>
  </property>
</Properties>
</file>